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96" windowWidth="9720" windowHeight="7320" activeTab="0"/>
  </bookViews>
  <sheets>
    <sheet name="бюджет" sheetId="1" r:id="rId1"/>
  </sheets>
  <definedNames/>
  <calcPr fullCalcOnLoad="1"/>
</workbook>
</file>

<file path=xl/sharedStrings.xml><?xml version="1.0" encoding="utf-8"?>
<sst xmlns="http://schemas.openxmlformats.org/spreadsheetml/2006/main" count="240" uniqueCount="97">
  <si>
    <t>Заработная плата</t>
  </si>
  <si>
    <t>Услуги связи</t>
  </si>
  <si>
    <t>Коммунальные услуги</t>
  </si>
  <si>
    <t>Прочие расходы</t>
  </si>
  <si>
    <t>Приобретение основных средств</t>
  </si>
  <si>
    <t>Увеличение стоимости материальных запасов</t>
  </si>
  <si>
    <t>по ОКПО</t>
  </si>
  <si>
    <t>по ОКЕИ</t>
  </si>
  <si>
    <t>Начисления на выплаты по оплате труда</t>
  </si>
  <si>
    <t>Работы,услуги по содержанию имущества</t>
  </si>
  <si>
    <t>Коды</t>
  </si>
  <si>
    <t>0501012</t>
  </si>
  <si>
    <t>Дата</t>
  </si>
  <si>
    <t>бюджетных средств</t>
  </si>
  <si>
    <t>Распорядитель</t>
  </si>
  <si>
    <t>по БК</t>
  </si>
  <si>
    <t>Наименование бюджета</t>
  </si>
  <si>
    <t>по ОКАТО</t>
  </si>
  <si>
    <t>Единица измерения: руб.</t>
  </si>
  <si>
    <t>Код строки</t>
  </si>
  <si>
    <t>Наименование показателя</t>
  </si>
  <si>
    <t>раздела</t>
  </si>
  <si>
    <t>КОСГУ</t>
  </si>
  <si>
    <t>Сумма 
(в рублях)</t>
  </si>
  <si>
    <t>Итого</t>
  </si>
  <si>
    <t>(должность)</t>
  </si>
  <si>
    <t>(подпись)</t>
  </si>
  <si>
    <t>(расшифровка</t>
  </si>
  <si>
    <t>подписи)</t>
  </si>
  <si>
    <t>Исполнитель</t>
  </si>
  <si>
    <t>телефон</t>
  </si>
  <si>
    <t>Код по бюджетной классификации Российской Федерации</t>
  </si>
  <si>
    <t xml:space="preserve"> </t>
  </si>
  <si>
    <t>под раздела</t>
  </si>
  <si>
    <t>целевой  статьи</t>
  </si>
  <si>
    <t>вида   расходов</t>
  </si>
  <si>
    <t>07</t>
  </si>
  <si>
    <t>02</t>
  </si>
  <si>
    <t>111</t>
  </si>
  <si>
    <t>211</t>
  </si>
  <si>
    <t>119</t>
  </si>
  <si>
    <t>213</t>
  </si>
  <si>
    <t>242</t>
  </si>
  <si>
    <t>225</t>
  </si>
  <si>
    <t>226</t>
  </si>
  <si>
    <t>244</t>
  </si>
  <si>
    <t>310</t>
  </si>
  <si>
    <t>290</t>
  </si>
  <si>
    <t>223</t>
  </si>
  <si>
    <t>851</t>
  </si>
  <si>
    <t xml:space="preserve">              Форма по ОКУД</t>
  </si>
  <si>
    <t>Получатель бюджетных средств</t>
  </si>
  <si>
    <t>Главный распорядитель бюджетных средств</t>
  </si>
  <si>
    <t>221</t>
  </si>
  <si>
    <t>экономист</t>
  </si>
  <si>
    <t>321</t>
  </si>
  <si>
    <t>Меры социальной поддержки лиц,проживающих и работающих в сельской местности</t>
  </si>
  <si>
    <t>Прочие работы,услуги</t>
  </si>
  <si>
    <t>342</t>
  </si>
  <si>
    <t>343</t>
  </si>
  <si>
    <t>346</t>
  </si>
  <si>
    <t>227</t>
  </si>
  <si>
    <t>112</t>
  </si>
  <si>
    <t>214</t>
  </si>
  <si>
    <t>265</t>
  </si>
  <si>
    <t>247</t>
  </si>
  <si>
    <t>349</t>
  </si>
  <si>
    <t>Руководитель</t>
  </si>
  <si>
    <t>директор</t>
  </si>
  <si>
    <t>7017212040</t>
  </si>
  <si>
    <t>09</t>
  </si>
  <si>
    <t>А.И.Бабикова</t>
  </si>
  <si>
    <t>Муниципальное казенное общеобразовательное учреждение "Альменевская средняя общеобразовательная школа"</t>
  </si>
  <si>
    <t>7010212030</t>
  </si>
  <si>
    <t>7010253030</t>
  </si>
  <si>
    <t>7010285720</t>
  </si>
  <si>
    <t>7010212040</t>
  </si>
  <si>
    <t>7010282720</t>
  </si>
  <si>
    <t>7010212240</t>
  </si>
  <si>
    <t>70102L3042</t>
  </si>
  <si>
    <t>7010210970</t>
  </si>
  <si>
    <t>7010280720</t>
  </si>
  <si>
    <t>70102S2240</t>
  </si>
  <si>
    <t>7010289720</t>
  </si>
  <si>
    <t>Отдел образования Администрации Альмененевского муниципального округа Курганской области</t>
  </si>
  <si>
    <t>Областной, местный</t>
  </si>
  <si>
    <t>7000980790</t>
  </si>
  <si>
    <t>7000985790</t>
  </si>
  <si>
    <t>Начальник централизованой бухгалтерии</t>
  </si>
  <si>
    <t>323</t>
  </si>
  <si>
    <t xml:space="preserve">                           Утверждаю</t>
  </si>
  <si>
    <t>А.Р.Елышева</t>
  </si>
  <si>
    <t>А.А.Альмухаметова   83524298652</t>
  </si>
  <si>
    <t>2024 год</t>
  </si>
  <si>
    <t>Бюджетная смета на 2024 год</t>
  </si>
  <si>
    <t>Начальник Отдела образования                             Ю.В.Храмова</t>
  </si>
  <si>
    <t>701ЕВ51790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</si>
</sst>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&quot;р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"/>
    <numFmt numFmtId="195" formatCode="#,##0&quot;р.&quot;"/>
    <numFmt numFmtId="196" formatCode="#,##0.0"/>
  </numFmts>
  <fonts count="5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u val="single"/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36"/>
      <name val="Times New Roman"/>
      <family val="1"/>
    </font>
    <font>
      <b/>
      <u val="single"/>
      <sz val="8"/>
      <color indexed="10"/>
      <name val="Times New Roman"/>
      <family val="1"/>
    </font>
    <font>
      <b/>
      <sz val="10"/>
      <color indexed="36"/>
      <name val="Times New Roman"/>
      <family val="1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8"/>
      <color rgb="FFFF0000"/>
      <name val="Times New Roman"/>
      <family val="1"/>
    </font>
    <font>
      <sz val="8"/>
      <color rgb="FF7030A0"/>
      <name val="Times New Roman"/>
      <family val="1"/>
    </font>
    <font>
      <b/>
      <sz val="10"/>
      <color rgb="FF7030A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/>
    </xf>
    <xf numFmtId="1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Alignment="1">
      <alignment/>
    </xf>
    <xf numFmtId="0" fontId="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6" fillId="0" borderId="0" xfId="0" applyFont="1" applyFill="1" applyAlignment="1">
      <alignment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196" fontId="2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 indent="2"/>
    </xf>
    <xf numFmtId="0" fontId="1" fillId="0" borderId="12" xfId="0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vertical="top" wrapText="1"/>
    </xf>
    <xf numFmtId="196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1" fontId="53" fillId="0" borderId="0" xfId="0" applyNumberFormat="1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49" fontId="14" fillId="0" borderId="0" xfId="0" applyNumberFormat="1" applyFont="1" applyFill="1" applyBorder="1" applyAlignment="1">
      <alignment horizontal="center" vertical="center" wrapText="1"/>
    </xf>
    <xf numFmtId="1" fontId="55" fillId="0" borderId="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49" fontId="14" fillId="0" borderId="16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top" wrapText="1"/>
    </xf>
    <xf numFmtId="49" fontId="14" fillId="0" borderId="15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top" wrapText="1"/>
    </xf>
    <xf numFmtId="1" fontId="1" fillId="0" borderId="0" xfId="0" applyNumberFormat="1" applyFont="1" applyFill="1" applyAlignment="1">
      <alignment/>
    </xf>
    <xf numFmtId="188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wrapText="1" indent="2"/>
    </xf>
    <xf numFmtId="0" fontId="0" fillId="0" borderId="19" xfId="0" applyFont="1" applyBorder="1" applyAlignment="1">
      <alignment horizontal="left" wrapText="1" indent="2"/>
    </xf>
    <xf numFmtId="49" fontId="1" fillId="0" borderId="0" xfId="0" applyNumberFormat="1" applyFont="1" applyFill="1" applyBorder="1" applyAlignment="1">
      <alignment horizontal="center"/>
    </xf>
    <xf numFmtId="0" fontId="0" fillId="0" borderId="19" xfId="0" applyFont="1" applyBorder="1" applyAlignment="1">
      <alignment wrapText="1"/>
    </xf>
    <xf numFmtId="0" fontId="5" fillId="0" borderId="14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1" fillId="0" borderId="2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/>
    </xf>
    <xf numFmtId="0" fontId="12" fillId="0" borderId="11" xfId="0" applyFont="1" applyBorder="1" applyAlignment="1">
      <alignment/>
    </xf>
    <xf numFmtId="0" fontId="5" fillId="0" borderId="21" xfId="0" applyFont="1" applyFill="1" applyBorder="1" applyAlignment="1">
      <alignment/>
    </xf>
    <xf numFmtId="0" fontId="0" fillId="0" borderId="21" xfId="0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1" fillId="0" borderId="13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" fontId="2" fillId="0" borderId="16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3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zoomScale="115" zoomScaleNormal="115" workbookViewId="0" topLeftCell="A58">
      <selection activeCell="G62" sqref="G62"/>
    </sheetView>
  </sheetViews>
  <sheetFormatPr defaultColWidth="9.140625" defaultRowHeight="12.75"/>
  <cols>
    <col min="1" max="1" width="37.00390625" style="2" customWidth="1"/>
    <col min="2" max="2" width="6.28125" style="2" customWidth="1"/>
    <col min="3" max="3" width="7.28125" style="2" customWidth="1"/>
    <col min="4" max="4" width="7.00390625" style="2" customWidth="1"/>
    <col min="5" max="5" width="10.421875" style="2" customWidth="1"/>
    <col min="6" max="6" width="6.57421875" style="2" customWidth="1"/>
    <col min="7" max="7" width="13.28125" style="2" customWidth="1"/>
    <col min="8" max="8" width="11.57421875" style="2" customWidth="1"/>
    <col min="9" max="9" width="14.28125" style="2" customWidth="1"/>
    <col min="10" max="10" width="10.00390625" style="2" bestFit="1" customWidth="1"/>
    <col min="11" max="16384" width="9.140625" style="2" customWidth="1"/>
  </cols>
  <sheetData>
    <row r="1" spans="1:9" s="7" customFormat="1" ht="12.75" customHeight="1">
      <c r="A1" s="12"/>
      <c r="B1" s="12"/>
      <c r="C1" s="12"/>
      <c r="D1" s="12"/>
      <c r="E1" s="63" t="s">
        <v>90</v>
      </c>
      <c r="F1" s="63"/>
      <c r="G1" s="63"/>
      <c r="H1" s="63"/>
      <c r="I1" s="63"/>
    </row>
    <row r="2" spans="1:9" s="7" customFormat="1" ht="12.75" customHeight="1">
      <c r="A2" s="12"/>
      <c r="B2" s="12"/>
      <c r="C2" s="12"/>
      <c r="D2" s="12"/>
      <c r="E2" s="13"/>
      <c r="F2" s="13"/>
      <c r="G2" s="13"/>
      <c r="H2" s="13"/>
      <c r="I2" s="13"/>
    </row>
    <row r="3" spans="1:9" s="7" customFormat="1" ht="13.5" customHeight="1">
      <c r="A3" s="12"/>
      <c r="B3" s="10"/>
      <c r="C3" s="10"/>
      <c r="D3" s="10"/>
      <c r="E3" s="64" t="s">
        <v>95</v>
      </c>
      <c r="F3" s="65"/>
      <c r="G3" s="65"/>
      <c r="H3" s="65"/>
      <c r="I3" s="65"/>
    </row>
    <row r="4" spans="1:9" s="7" customFormat="1" ht="10.5" customHeight="1">
      <c r="A4" s="14"/>
      <c r="B4" s="14"/>
      <c r="C4" s="14"/>
      <c r="D4" s="14"/>
      <c r="E4" s="66" t="s">
        <v>32</v>
      </c>
      <c r="F4" s="66"/>
      <c r="G4" s="66"/>
      <c r="H4" s="67"/>
      <c r="I4" s="68"/>
    </row>
    <row r="5" spans="1:8" s="7" customFormat="1" ht="6.75" customHeight="1">
      <c r="A5" s="14"/>
      <c r="B5" s="14"/>
      <c r="C5" s="14"/>
      <c r="D5" s="12"/>
      <c r="E5" s="13"/>
      <c r="F5" s="13"/>
      <c r="G5" s="15"/>
      <c r="H5" s="15"/>
    </row>
    <row r="6" spans="1:9" s="7" customFormat="1" ht="12.75" customHeight="1">
      <c r="A6" s="12"/>
      <c r="B6" s="10"/>
      <c r="C6" s="11"/>
      <c r="D6" s="11"/>
      <c r="E6" s="69"/>
      <c r="F6" s="69"/>
      <c r="G6" s="69"/>
      <c r="H6" s="69"/>
      <c r="I6" s="69"/>
    </row>
    <row r="7" spans="1:9" ht="15">
      <c r="A7" s="70" t="s">
        <v>94</v>
      </c>
      <c r="B7" s="71"/>
      <c r="C7" s="71"/>
      <c r="D7" s="71"/>
      <c r="E7" s="71"/>
      <c r="F7" s="71"/>
      <c r="G7" s="71"/>
      <c r="H7" s="71"/>
      <c r="I7" s="71"/>
    </row>
    <row r="8" spans="1:7" s="7" customFormat="1" ht="6" customHeight="1">
      <c r="A8" s="72"/>
      <c r="B8" s="72"/>
      <c r="C8" s="72"/>
      <c r="D8" s="72"/>
      <c r="E8" s="72"/>
      <c r="F8" s="72"/>
      <c r="G8" s="72"/>
    </row>
    <row r="9" spans="1:9" s="7" customFormat="1" ht="12.75">
      <c r="A9" s="72"/>
      <c r="B9" s="72"/>
      <c r="C9" s="72"/>
      <c r="D9" s="72"/>
      <c r="E9" s="72"/>
      <c r="F9" s="72"/>
      <c r="G9" s="72"/>
      <c r="I9" s="29" t="s">
        <v>10</v>
      </c>
    </row>
    <row r="10" spans="1:9" ht="12.75">
      <c r="A10" s="3"/>
      <c r="B10" s="3"/>
      <c r="C10" s="3"/>
      <c r="D10" s="3"/>
      <c r="E10" s="3"/>
      <c r="F10" s="8"/>
      <c r="G10" s="73" t="s">
        <v>50</v>
      </c>
      <c r="H10" s="74"/>
      <c r="I10" s="22" t="s">
        <v>11</v>
      </c>
    </row>
    <row r="11" spans="1:9" ht="12" customHeight="1">
      <c r="A11" s="67"/>
      <c r="B11" s="67"/>
      <c r="C11" s="67"/>
      <c r="D11" s="16"/>
      <c r="E11" s="16"/>
      <c r="F11" s="75"/>
      <c r="G11" s="75"/>
      <c r="H11" s="32" t="s">
        <v>12</v>
      </c>
      <c r="I11" s="22" t="s">
        <v>93</v>
      </c>
    </row>
    <row r="12" spans="1:9" ht="12.75">
      <c r="A12" s="16"/>
      <c r="B12" s="16"/>
      <c r="C12" s="16"/>
      <c r="D12" s="16"/>
      <c r="E12" s="16"/>
      <c r="F12" s="19"/>
      <c r="G12" s="19"/>
      <c r="H12" s="33" t="s">
        <v>6</v>
      </c>
      <c r="I12" s="4"/>
    </row>
    <row r="13" spans="1:9" ht="12.75">
      <c r="A13" s="19"/>
      <c r="B13" s="16"/>
      <c r="C13" s="16"/>
      <c r="D13" s="16"/>
      <c r="E13" s="16"/>
      <c r="F13" s="19"/>
      <c r="G13" s="63" t="s">
        <v>32</v>
      </c>
      <c r="H13" s="76"/>
      <c r="I13" s="77"/>
    </row>
    <row r="14" spans="1:9" ht="28.5" customHeight="1">
      <c r="A14" s="31" t="s">
        <v>51</v>
      </c>
      <c r="B14" s="79" t="s">
        <v>72</v>
      </c>
      <c r="C14" s="79"/>
      <c r="D14" s="79"/>
      <c r="E14" s="79"/>
      <c r="F14" s="79"/>
      <c r="G14" s="79"/>
      <c r="H14" s="80"/>
      <c r="I14" s="78"/>
    </row>
    <row r="15" spans="1:9" ht="12.75">
      <c r="A15" s="19" t="s">
        <v>14</v>
      </c>
      <c r="B15" s="17"/>
      <c r="C15" s="17"/>
      <c r="D15" s="17"/>
      <c r="E15" s="17"/>
      <c r="F15" s="21"/>
      <c r="G15" s="63" t="s">
        <v>32</v>
      </c>
      <c r="H15" s="76"/>
      <c r="I15" s="77"/>
    </row>
    <row r="16" spans="1:9" ht="12" customHeight="1">
      <c r="A16" s="30" t="s">
        <v>13</v>
      </c>
      <c r="B16" s="81"/>
      <c r="C16" s="82"/>
      <c r="D16" s="82"/>
      <c r="E16" s="82"/>
      <c r="F16" s="82"/>
      <c r="G16" s="30"/>
      <c r="H16" s="34" t="s">
        <v>32</v>
      </c>
      <c r="I16" s="78"/>
    </row>
    <row r="17" spans="1:9" s="9" customFormat="1" ht="21.75" customHeight="1">
      <c r="A17" s="83" t="s">
        <v>52</v>
      </c>
      <c r="B17" s="85" t="s">
        <v>84</v>
      </c>
      <c r="C17" s="85"/>
      <c r="D17" s="85"/>
      <c r="E17" s="85"/>
      <c r="F17" s="85"/>
      <c r="G17" s="85"/>
      <c r="I17" s="18"/>
    </row>
    <row r="18" spans="1:9" ht="11.25" customHeight="1">
      <c r="A18" s="84"/>
      <c r="B18" s="79"/>
      <c r="C18" s="79"/>
      <c r="D18" s="79"/>
      <c r="E18" s="79"/>
      <c r="F18" s="79"/>
      <c r="G18" s="79"/>
      <c r="H18" s="7" t="s">
        <v>15</v>
      </c>
      <c r="I18" s="4"/>
    </row>
    <row r="19" spans="1:9" ht="13.5">
      <c r="A19" s="19" t="s">
        <v>16</v>
      </c>
      <c r="B19" s="86" t="s">
        <v>85</v>
      </c>
      <c r="C19" s="87"/>
      <c r="D19" s="87"/>
      <c r="E19" s="87"/>
      <c r="F19" s="87"/>
      <c r="G19" s="20"/>
      <c r="H19" s="7" t="s">
        <v>17</v>
      </c>
      <c r="I19" s="4"/>
    </row>
    <row r="20" spans="1:9" ht="12.75">
      <c r="A20" s="19" t="s">
        <v>18</v>
      </c>
      <c r="B20" s="88"/>
      <c r="C20" s="89"/>
      <c r="D20" s="89"/>
      <c r="E20" s="89"/>
      <c r="F20" s="89"/>
      <c r="G20" s="19"/>
      <c r="H20" s="7" t="s">
        <v>7</v>
      </c>
      <c r="I20" s="23">
        <v>383</v>
      </c>
    </row>
    <row r="21" spans="1:10" ht="12.75" customHeight="1">
      <c r="A21" s="90" t="s">
        <v>20</v>
      </c>
      <c r="B21" s="92" t="s">
        <v>31</v>
      </c>
      <c r="C21" s="92"/>
      <c r="D21" s="92"/>
      <c r="E21" s="92"/>
      <c r="F21" s="92"/>
      <c r="G21" s="92"/>
      <c r="H21" s="90" t="s">
        <v>23</v>
      </c>
      <c r="I21" s="7"/>
      <c r="J21" s="5"/>
    </row>
    <row r="22" spans="1:10" ht="40.5" customHeight="1">
      <c r="A22" s="91"/>
      <c r="B22" s="1" t="s">
        <v>19</v>
      </c>
      <c r="C22" s="1" t="s">
        <v>21</v>
      </c>
      <c r="D22" s="1" t="s">
        <v>33</v>
      </c>
      <c r="E22" s="1" t="s">
        <v>34</v>
      </c>
      <c r="F22" s="1" t="s">
        <v>35</v>
      </c>
      <c r="G22" s="26" t="s">
        <v>22</v>
      </c>
      <c r="H22" s="93"/>
      <c r="I22" s="7"/>
      <c r="J22" s="5"/>
    </row>
    <row r="23" spans="1:9" ht="15" customHeight="1">
      <c r="A23" s="36"/>
      <c r="B23" s="53"/>
      <c r="C23" s="38" t="s">
        <v>36</v>
      </c>
      <c r="D23" s="38" t="s">
        <v>37</v>
      </c>
      <c r="E23" s="38" t="s">
        <v>96</v>
      </c>
      <c r="F23" s="38" t="s">
        <v>38</v>
      </c>
      <c r="G23" s="38" t="s">
        <v>39</v>
      </c>
      <c r="H23" s="46">
        <v>193100</v>
      </c>
      <c r="I23" s="7"/>
    </row>
    <row r="24" spans="1:11" ht="14.25" customHeight="1">
      <c r="A24" s="52" t="s">
        <v>0</v>
      </c>
      <c r="B24" s="54"/>
      <c r="C24" s="55" t="s">
        <v>36</v>
      </c>
      <c r="D24" s="55" t="s">
        <v>37</v>
      </c>
      <c r="E24" s="55" t="s">
        <v>73</v>
      </c>
      <c r="F24" s="55" t="s">
        <v>38</v>
      </c>
      <c r="G24" s="55" t="s">
        <v>39</v>
      </c>
      <c r="H24" s="100">
        <f>20204800+4170000</f>
        <v>24374800</v>
      </c>
      <c r="I24" s="7"/>
      <c r="K24" s="6"/>
    </row>
    <row r="25" spans="1:9" ht="15" customHeight="1">
      <c r="A25" s="36"/>
      <c r="B25" s="53"/>
      <c r="C25" s="38" t="s">
        <v>36</v>
      </c>
      <c r="D25" s="38" t="s">
        <v>37</v>
      </c>
      <c r="E25" s="38" t="s">
        <v>74</v>
      </c>
      <c r="F25" s="38" t="s">
        <v>38</v>
      </c>
      <c r="G25" s="38" t="s">
        <v>39</v>
      </c>
      <c r="H25" s="46">
        <f>1794000+414000</f>
        <v>2208000</v>
      </c>
      <c r="I25" s="7"/>
    </row>
    <row r="26" spans="1:9" ht="23.25" customHeight="1">
      <c r="A26" s="56"/>
      <c r="B26" s="59"/>
      <c r="C26" s="57" t="s">
        <v>36</v>
      </c>
      <c r="D26" s="38" t="s">
        <v>70</v>
      </c>
      <c r="E26" s="38" t="s">
        <v>86</v>
      </c>
      <c r="F26" s="38" t="s">
        <v>38</v>
      </c>
      <c r="G26" s="38" t="s">
        <v>39</v>
      </c>
      <c r="H26" s="46">
        <v>840500</v>
      </c>
      <c r="I26" s="101"/>
    </row>
    <row r="27" spans="1:9" ht="23.25" customHeight="1">
      <c r="A27" s="56"/>
      <c r="B27" s="59"/>
      <c r="C27" s="57" t="s">
        <v>36</v>
      </c>
      <c r="D27" s="38" t="s">
        <v>70</v>
      </c>
      <c r="E27" s="38" t="s">
        <v>87</v>
      </c>
      <c r="F27" s="38" t="s">
        <v>38</v>
      </c>
      <c r="G27" s="38" t="s">
        <v>39</v>
      </c>
      <c r="H27" s="46">
        <v>6127100</v>
      </c>
      <c r="I27" s="101"/>
    </row>
    <row r="28" spans="1:9" ht="23.25" customHeight="1">
      <c r="A28" s="37" t="s">
        <v>8</v>
      </c>
      <c r="B28" s="58"/>
      <c r="C28" s="38" t="s">
        <v>36</v>
      </c>
      <c r="D28" s="38" t="s">
        <v>37</v>
      </c>
      <c r="E28" s="38" t="s">
        <v>96</v>
      </c>
      <c r="F28" s="38" t="s">
        <v>40</v>
      </c>
      <c r="G28" s="38" t="s">
        <v>41</v>
      </c>
      <c r="H28" s="46">
        <v>58300</v>
      </c>
      <c r="I28" s="101"/>
    </row>
    <row r="29" spans="1:9" ht="24.75" customHeight="1">
      <c r="A29" s="36"/>
      <c r="B29" s="58"/>
      <c r="C29" s="38" t="s">
        <v>36</v>
      </c>
      <c r="D29" s="38" t="s">
        <v>37</v>
      </c>
      <c r="E29" s="38" t="s">
        <v>73</v>
      </c>
      <c r="F29" s="38" t="s">
        <v>40</v>
      </c>
      <c r="G29" s="38" t="s">
        <v>41</v>
      </c>
      <c r="H29" s="46">
        <f>6101700+1259300</f>
        <v>7361000</v>
      </c>
      <c r="I29" s="7"/>
    </row>
    <row r="30" spans="1:9" ht="23.25" customHeight="1">
      <c r="A30" s="36"/>
      <c r="B30" s="40"/>
      <c r="C30" s="38" t="s">
        <v>36</v>
      </c>
      <c r="D30" s="38" t="s">
        <v>37</v>
      </c>
      <c r="E30" s="38" t="s">
        <v>74</v>
      </c>
      <c r="F30" s="38" t="s">
        <v>40</v>
      </c>
      <c r="G30" s="38" t="s">
        <v>41</v>
      </c>
      <c r="H30" s="46">
        <f>541800+125000</f>
        <v>666800</v>
      </c>
      <c r="I30" s="7"/>
    </row>
    <row r="31" spans="1:9" ht="23.25" customHeight="1">
      <c r="A31" s="36"/>
      <c r="B31" s="40"/>
      <c r="C31" s="38" t="s">
        <v>36</v>
      </c>
      <c r="D31" s="38" t="s">
        <v>70</v>
      </c>
      <c r="E31" s="38" t="s">
        <v>86</v>
      </c>
      <c r="F31" s="38" t="s">
        <v>40</v>
      </c>
      <c r="G31" s="38" t="s">
        <v>41</v>
      </c>
      <c r="H31" s="46">
        <v>253800</v>
      </c>
      <c r="I31" s="101"/>
    </row>
    <row r="32" spans="1:9" ht="23.25" customHeight="1">
      <c r="A32" s="60"/>
      <c r="B32" s="40"/>
      <c r="C32" s="38" t="s">
        <v>36</v>
      </c>
      <c r="D32" s="38" t="s">
        <v>70</v>
      </c>
      <c r="E32" s="38" t="s">
        <v>87</v>
      </c>
      <c r="F32" s="38" t="s">
        <v>40</v>
      </c>
      <c r="G32" s="38" t="s">
        <v>41</v>
      </c>
      <c r="H32" s="46">
        <v>2097300</v>
      </c>
      <c r="I32" s="101"/>
    </row>
    <row r="33" spans="1:9" ht="27" customHeight="1">
      <c r="A33" s="25" t="s">
        <v>1</v>
      </c>
      <c r="B33" s="39"/>
      <c r="C33" s="38" t="s">
        <v>36</v>
      </c>
      <c r="D33" s="38" t="s">
        <v>37</v>
      </c>
      <c r="E33" s="38" t="s">
        <v>76</v>
      </c>
      <c r="F33" s="38" t="s">
        <v>42</v>
      </c>
      <c r="G33" s="38" t="s">
        <v>53</v>
      </c>
      <c r="H33" s="46">
        <f>109700+12900</f>
        <v>122600</v>
      </c>
      <c r="I33" s="7"/>
    </row>
    <row r="34" spans="1:9" ht="18" customHeight="1">
      <c r="A34" s="94" t="s">
        <v>2</v>
      </c>
      <c r="B34" s="26"/>
      <c r="C34" s="38" t="s">
        <v>36</v>
      </c>
      <c r="D34" s="38" t="s">
        <v>37</v>
      </c>
      <c r="E34" s="38" t="s">
        <v>75</v>
      </c>
      <c r="F34" s="38" t="s">
        <v>65</v>
      </c>
      <c r="G34" s="38" t="s">
        <v>48</v>
      </c>
      <c r="H34" s="102">
        <f>3190600+425400</f>
        <v>3616000</v>
      </c>
      <c r="I34" s="7"/>
    </row>
    <row r="35" spans="1:9" ht="18" customHeight="1">
      <c r="A35" s="94"/>
      <c r="B35" s="26"/>
      <c r="C35" s="38" t="s">
        <v>36</v>
      </c>
      <c r="D35" s="38" t="s">
        <v>37</v>
      </c>
      <c r="E35" s="38" t="s">
        <v>81</v>
      </c>
      <c r="F35" s="38" t="s">
        <v>65</v>
      </c>
      <c r="G35" s="38" t="s">
        <v>48</v>
      </c>
      <c r="H35" s="46">
        <f>1628000+1026000+397000</f>
        <v>3051000</v>
      </c>
      <c r="I35" s="7"/>
    </row>
    <row r="36" spans="1:9" ht="18" customHeight="1">
      <c r="A36" s="36"/>
      <c r="B36" s="26"/>
      <c r="C36" s="38" t="s">
        <v>36</v>
      </c>
      <c r="D36" s="38" t="s">
        <v>37</v>
      </c>
      <c r="E36" s="38" t="s">
        <v>81</v>
      </c>
      <c r="F36" s="38" t="s">
        <v>45</v>
      </c>
      <c r="G36" s="38" t="s">
        <v>48</v>
      </c>
      <c r="H36" s="46">
        <f>42100+33500+11700+15200</f>
        <v>102500</v>
      </c>
      <c r="I36" s="7"/>
    </row>
    <row r="37" spans="1:9" ht="18" customHeight="1">
      <c r="A37" s="95" t="s">
        <v>9</v>
      </c>
      <c r="B37" s="39"/>
      <c r="C37" s="38" t="s">
        <v>36</v>
      </c>
      <c r="D37" s="38" t="s">
        <v>37</v>
      </c>
      <c r="E37" s="38" t="s">
        <v>76</v>
      </c>
      <c r="F37" s="38" t="s">
        <v>42</v>
      </c>
      <c r="G37" s="38" t="s">
        <v>43</v>
      </c>
      <c r="H37" s="46">
        <f>6900+2900</f>
        <v>9800</v>
      </c>
      <c r="I37" s="7"/>
    </row>
    <row r="38" spans="1:8" ht="15" customHeight="1">
      <c r="A38" s="96"/>
      <c r="B38" s="39"/>
      <c r="C38" s="38" t="s">
        <v>36</v>
      </c>
      <c r="D38" s="38" t="s">
        <v>37</v>
      </c>
      <c r="E38" s="38" t="s">
        <v>81</v>
      </c>
      <c r="F38" s="38" t="s">
        <v>45</v>
      </c>
      <c r="G38" s="38" t="s">
        <v>43</v>
      </c>
      <c r="H38" s="46">
        <f>14600+3600+22300+34200+12600+17700+51700</f>
        <v>156700</v>
      </c>
    </row>
    <row r="39" spans="1:9" ht="15" customHeight="1">
      <c r="A39" s="36" t="s">
        <v>57</v>
      </c>
      <c r="B39" s="26"/>
      <c r="C39" s="38" t="s">
        <v>36</v>
      </c>
      <c r="D39" s="38" t="s">
        <v>37</v>
      </c>
      <c r="E39" s="38" t="s">
        <v>76</v>
      </c>
      <c r="F39" s="38" t="s">
        <v>45</v>
      </c>
      <c r="G39" s="38" t="s">
        <v>44</v>
      </c>
      <c r="H39" s="46">
        <v>5100</v>
      </c>
      <c r="I39" s="7"/>
    </row>
    <row r="40" spans="1:9" ht="15" customHeight="1">
      <c r="A40" s="36"/>
      <c r="B40" s="26"/>
      <c r="C40" s="38" t="s">
        <v>36</v>
      </c>
      <c r="D40" s="38" t="s">
        <v>37</v>
      </c>
      <c r="E40" s="38" t="s">
        <v>73</v>
      </c>
      <c r="F40" s="38" t="s">
        <v>45</v>
      </c>
      <c r="G40" s="38" t="s">
        <v>44</v>
      </c>
      <c r="H40" s="46">
        <v>60000</v>
      </c>
      <c r="I40" s="7"/>
    </row>
    <row r="41" spans="1:9" ht="21" customHeight="1">
      <c r="A41" s="36"/>
      <c r="B41" s="26"/>
      <c r="C41" s="38" t="s">
        <v>36</v>
      </c>
      <c r="D41" s="38" t="s">
        <v>37</v>
      </c>
      <c r="E41" s="38" t="s">
        <v>81</v>
      </c>
      <c r="F41" s="38" t="s">
        <v>45</v>
      </c>
      <c r="G41" s="38" t="s">
        <v>44</v>
      </c>
      <c r="H41" s="46">
        <f>15400+7800</f>
        <v>23200</v>
      </c>
      <c r="I41" s="7"/>
    </row>
    <row r="42" spans="1:9" ht="15.75" customHeight="1">
      <c r="A42" s="36"/>
      <c r="B42" s="26"/>
      <c r="C42" s="38" t="s">
        <v>36</v>
      </c>
      <c r="D42" s="38" t="s">
        <v>37</v>
      </c>
      <c r="E42" s="38" t="s">
        <v>81</v>
      </c>
      <c r="F42" s="38" t="s">
        <v>45</v>
      </c>
      <c r="G42" s="38" t="s">
        <v>61</v>
      </c>
      <c r="H42" s="46">
        <f>17700+8900</f>
        <v>26600</v>
      </c>
      <c r="I42" s="7"/>
    </row>
    <row r="43" spans="1:9" ht="15.75" customHeight="1">
      <c r="A43" s="95" t="s">
        <v>56</v>
      </c>
      <c r="B43" s="39"/>
      <c r="C43" s="38" t="s">
        <v>36</v>
      </c>
      <c r="D43" s="38" t="s">
        <v>37</v>
      </c>
      <c r="E43" s="38" t="s">
        <v>80</v>
      </c>
      <c r="F43" s="38" t="s">
        <v>62</v>
      </c>
      <c r="G43" s="38" t="s">
        <v>63</v>
      </c>
      <c r="H43" s="103">
        <f>845700+133400</f>
        <v>979100</v>
      </c>
      <c r="I43" s="7"/>
    </row>
    <row r="44" spans="1:9" ht="28.5" customHeight="1">
      <c r="A44" s="96"/>
      <c r="B44" s="39"/>
      <c r="C44" s="38" t="s">
        <v>36</v>
      </c>
      <c r="D44" s="38" t="s">
        <v>37</v>
      </c>
      <c r="E44" s="38" t="s">
        <v>80</v>
      </c>
      <c r="F44" s="38" t="s">
        <v>55</v>
      </c>
      <c r="G44" s="38" t="s">
        <v>64</v>
      </c>
      <c r="H44" s="103">
        <f>1478000+175500</f>
        <v>1653500</v>
      </c>
      <c r="I44" s="7"/>
    </row>
    <row r="45" spans="1:9" ht="28.5" customHeight="1">
      <c r="A45" s="36" t="s">
        <v>3</v>
      </c>
      <c r="B45" s="26"/>
      <c r="C45" s="38" t="s">
        <v>36</v>
      </c>
      <c r="D45" s="38" t="s">
        <v>37</v>
      </c>
      <c r="E45" s="38" t="s">
        <v>81</v>
      </c>
      <c r="F45" s="38" t="s">
        <v>49</v>
      </c>
      <c r="G45" s="38" t="s">
        <v>47</v>
      </c>
      <c r="H45" s="46">
        <f>36600+7100</f>
        <v>43700</v>
      </c>
      <c r="I45" s="7"/>
    </row>
    <row r="46" spans="1:9" ht="28.5" customHeight="1">
      <c r="A46" s="36"/>
      <c r="B46" s="26"/>
      <c r="C46" s="38" t="s">
        <v>36</v>
      </c>
      <c r="D46" s="38" t="s">
        <v>37</v>
      </c>
      <c r="E46" s="38" t="s">
        <v>75</v>
      </c>
      <c r="F46" s="38" t="s">
        <v>49</v>
      </c>
      <c r="G46" s="38" t="s">
        <v>47</v>
      </c>
      <c r="H46" s="46">
        <f>40300+7900</f>
        <v>48200</v>
      </c>
      <c r="I46" s="7"/>
    </row>
    <row r="47" spans="1:9" ht="18" customHeight="1">
      <c r="A47" s="25" t="s">
        <v>4</v>
      </c>
      <c r="B47" s="39"/>
      <c r="C47" s="38" t="s">
        <v>36</v>
      </c>
      <c r="D47" s="38" t="s">
        <v>37</v>
      </c>
      <c r="E47" s="38" t="s">
        <v>69</v>
      </c>
      <c r="F47" s="38" t="s">
        <v>45</v>
      </c>
      <c r="G47" s="38" t="s">
        <v>46</v>
      </c>
      <c r="H47" s="46">
        <f>678100+28800</f>
        <v>706900</v>
      </c>
      <c r="I47" s="7"/>
    </row>
    <row r="48" spans="1:9" ht="18" customHeight="1">
      <c r="A48" s="94" t="s">
        <v>5</v>
      </c>
      <c r="B48" s="26"/>
      <c r="C48" s="38" t="s">
        <v>36</v>
      </c>
      <c r="D48" s="38" t="s">
        <v>37</v>
      </c>
      <c r="E48" s="38" t="s">
        <v>78</v>
      </c>
      <c r="F48" s="38" t="s">
        <v>89</v>
      </c>
      <c r="G48" s="38" t="s">
        <v>58</v>
      </c>
      <c r="H48" s="46">
        <f>236000+7700</f>
        <v>243700</v>
      </c>
      <c r="I48" s="7"/>
    </row>
    <row r="49" spans="1:9" ht="18" customHeight="1">
      <c r="A49" s="94"/>
      <c r="B49" s="26"/>
      <c r="C49" s="38" t="s">
        <v>36</v>
      </c>
      <c r="D49" s="38" t="s">
        <v>37</v>
      </c>
      <c r="E49" s="38" t="s">
        <v>79</v>
      </c>
      <c r="F49" s="38" t="s">
        <v>45</v>
      </c>
      <c r="G49" s="38" t="s">
        <v>58</v>
      </c>
      <c r="H49" s="46">
        <f>2648200+2600+109900</f>
        <v>2760700</v>
      </c>
      <c r="I49" s="104"/>
    </row>
    <row r="50" spans="1:9" ht="18" customHeight="1">
      <c r="A50" s="94"/>
      <c r="B50" s="26"/>
      <c r="C50" s="38" t="s">
        <v>36</v>
      </c>
      <c r="D50" s="38" t="s">
        <v>37</v>
      </c>
      <c r="E50" s="38" t="s">
        <v>83</v>
      </c>
      <c r="F50" s="38" t="s">
        <v>45</v>
      </c>
      <c r="G50" s="38" t="s">
        <v>58</v>
      </c>
      <c r="H50" s="46">
        <f>281000+11800</f>
        <v>292800</v>
      </c>
      <c r="I50" s="7"/>
    </row>
    <row r="51" spans="1:9" ht="18" customHeight="1">
      <c r="A51" s="94"/>
      <c r="B51" s="26"/>
      <c r="C51" s="38" t="s">
        <v>36</v>
      </c>
      <c r="D51" s="38" t="s">
        <v>37</v>
      </c>
      <c r="E51" s="38" t="s">
        <v>81</v>
      </c>
      <c r="F51" s="38" t="s">
        <v>89</v>
      </c>
      <c r="G51" s="38" t="s">
        <v>58</v>
      </c>
      <c r="H51" s="46">
        <f>114400+16400</f>
        <v>130800</v>
      </c>
      <c r="I51" s="7"/>
    </row>
    <row r="52" spans="1:9" ht="18" customHeight="1">
      <c r="A52" s="36"/>
      <c r="B52" s="26"/>
      <c r="C52" s="38" t="s">
        <v>36</v>
      </c>
      <c r="D52" s="38" t="s">
        <v>37</v>
      </c>
      <c r="E52" s="38" t="s">
        <v>82</v>
      </c>
      <c r="F52" s="38" t="s">
        <v>89</v>
      </c>
      <c r="G52" s="38" t="s">
        <v>58</v>
      </c>
      <c r="H52" s="46">
        <f>100900+3400</f>
        <v>104300</v>
      </c>
      <c r="I52" s="7"/>
    </row>
    <row r="53" spans="1:9" ht="18" customHeight="1">
      <c r="A53" s="36"/>
      <c r="B53" s="26"/>
      <c r="C53" s="38" t="s">
        <v>36</v>
      </c>
      <c r="D53" s="38" t="s">
        <v>37</v>
      </c>
      <c r="E53" s="38" t="s">
        <v>77</v>
      </c>
      <c r="F53" s="38" t="s">
        <v>45</v>
      </c>
      <c r="G53" s="38" t="s">
        <v>59</v>
      </c>
      <c r="H53" s="46">
        <f>638600+62000</f>
        <v>700600</v>
      </c>
      <c r="I53" s="61"/>
    </row>
    <row r="54" spans="1:9" ht="18" customHeight="1">
      <c r="A54" s="36"/>
      <c r="B54" s="26"/>
      <c r="C54" s="38" t="s">
        <v>36</v>
      </c>
      <c r="D54" s="38" t="s">
        <v>37</v>
      </c>
      <c r="E54" s="38" t="s">
        <v>81</v>
      </c>
      <c r="F54" s="38" t="s">
        <v>45</v>
      </c>
      <c r="G54" s="38" t="s">
        <v>59</v>
      </c>
      <c r="H54" s="46">
        <v>3400</v>
      </c>
      <c r="I54" s="62"/>
    </row>
    <row r="55" spans="1:8" ht="15" customHeight="1">
      <c r="A55" s="36"/>
      <c r="B55" s="26"/>
      <c r="C55" s="38" t="s">
        <v>36</v>
      </c>
      <c r="D55" s="38" t="s">
        <v>37</v>
      </c>
      <c r="E55" s="38" t="s">
        <v>81</v>
      </c>
      <c r="F55" s="38" t="s">
        <v>45</v>
      </c>
      <c r="G55" s="38" t="s">
        <v>60</v>
      </c>
      <c r="H55" s="46">
        <f>24300+5300</f>
        <v>29600</v>
      </c>
    </row>
    <row r="56" spans="1:8" ht="15" customHeight="1">
      <c r="A56" s="36"/>
      <c r="B56" s="39"/>
      <c r="C56" s="38" t="s">
        <v>36</v>
      </c>
      <c r="D56" s="38" t="s">
        <v>37</v>
      </c>
      <c r="E56" s="38" t="s">
        <v>76</v>
      </c>
      <c r="F56" s="38" t="s">
        <v>45</v>
      </c>
      <c r="G56" s="38" t="s">
        <v>60</v>
      </c>
      <c r="H56" s="46">
        <f>22400+14300+2500+8400+3100</f>
        <v>50700</v>
      </c>
    </row>
    <row r="57" spans="1:8" ht="15" customHeight="1">
      <c r="A57" s="36"/>
      <c r="B57" s="39"/>
      <c r="C57" s="38" t="s">
        <v>36</v>
      </c>
      <c r="D57" s="38" t="s">
        <v>37</v>
      </c>
      <c r="E57" s="38" t="s">
        <v>81</v>
      </c>
      <c r="F57" s="38" t="s">
        <v>45</v>
      </c>
      <c r="G57" s="38" t="s">
        <v>66</v>
      </c>
      <c r="H57" s="46">
        <f>4100+3700</f>
        <v>7800</v>
      </c>
    </row>
    <row r="58" spans="1:15" ht="17.25" customHeight="1">
      <c r="A58" s="41" t="s">
        <v>24</v>
      </c>
      <c r="B58" s="24"/>
      <c r="C58" s="27"/>
      <c r="D58" s="27"/>
      <c r="E58" s="24"/>
      <c r="F58" s="24"/>
      <c r="G58" s="24"/>
      <c r="H58" s="35">
        <f>SUM(H23:H57)</f>
        <v>59110000</v>
      </c>
      <c r="I58" s="47"/>
      <c r="J58" s="48"/>
      <c r="K58" s="16"/>
      <c r="L58" s="16"/>
      <c r="M58" s="16"/>
      <c r="N58" s="16"/>
      <c r="O58" s="16"/>
    </row>
    <row r="59" spans="1:15" ht="17.25" customHeight="1">
      <c r="A59" s="42"/>
      <c r="B59" s="44"/>
      <c r="C59" s="43"/>
      <c r="D59" s="43"/>
      <c r="E59" s="44"/>
      <c r="F59" s="44"/>
      <c r="G59" s="44"/>
      <c r="H59" s="45"/>
      <c r="I59" s="49"/>
      <c r="J59" s="48"/>
      <c r="K59" s="16"/>
      <c r="L59" s="16"/>
      <c r="M59" s="16"/>
      <c r="N59" s="50"/>
      <c r="O59" s="51"/>
    </row>
    <row r="60" spans="1:15" ht="12.75">
      <c r="A60" s="2" t="s">
        <v>67</v>
      </c>
      <c r="B60" s="97" t="s">
        <v>68</v>
      </c>
      <c r="C60" s="97"/>
      <c r="E60" s="97"/>
      <c r="F60" s="97"/>
      <c r="H60" s="28" t="s">
        <v>71</v>
      </c>
      <c r="I60" s="16"/>
      <c r="J60" s="16"/>
      <c r="K60" s="16"/>
      <c r="L60" s="16"/>
      <c r="M60" s="16"/>
      <c r="N60" s="50"/>
      <c r="O60" s="51"/>
    </row>
    <row r="61" spans="1:15" ht="12.75">
      <c r="A61" s="16"/>
      <c r="B61" s="99" t="s">
        <v>25</v>
      </c>
      <c r="C61" s="99"/>
      <c r="E61" s="98" t="s">
        <v>26</v>
      </c>
      <c r="F61" s="98"/>
      <c r="H61" s="2" t="s">
        <v>27</v>
      </c>
      <c r="I61" s="16"/>
      <c r="J61" s="16"/>
      <c r="K61" s="16"/>
      <c r="L61" s="16"/>
      <c r="M61" s="16"/>
      <c r="N61" s="50"/>
      <c r="O61" s="51"/>
    </row>
    <row r="62" spans="8:15" ht="12.75" customHeight="1">
      <c r="H62" s="2" t="s">
        <v>28</v>
      </c>
      <c r="I62" s="16"/>
      <c r="J62" s="16"/>
      <c r="K62" s="16"/>
      <c r="L62" s="16"/>
      <c r="M62" s="16"/>
      <c r="N62" s="50"/>
      <c r="O62" s="51"/>
    </row>
    <row r="63" spans="1:15" ht="12.75">
      <c r="A63" s="2" t="s">
        <v>88</v>
      </c>
      <c r="E63" s="97"/>
      <c r="F63" s="97"/>
      <c r="H63" s="28" t="s">
        <v>91</v>
      </c>
      <c r="I63" s="16"/>
      <c r="J63" s="16"/>
      <c r="K63" s="16"/>
      <c r="L63" s="16"/>
      <c r="M63" s="16"/>
      <c r="N63" s="50"/>
      <c r="O63" s="51"/>
    </row>
    <row r="64" spans="5:8" ht="9.75">
      <c r="E64" s="98" t="s">
        <v>26</v>
      </c>
      <c r="F64" s="98"/>
      <c r="H64" s="2" t="s">
        <v>27</v>
      </c>
    </row>
    <row r="65" ht="9" customHeight="1">
      <c r="H65" s="2" t="s">
        <v>28</v>
      </c>
    </row>
    <row r="66" spans="1:9" ht="9.75">
      <c r="A66" s="2" t="s">
        <v>29</v>
      </c>
      <c r="B66" s="97" t="s">
        <v>54</v>
      </c>
      <c r="C66" s="97"/>
      <c r="E66" s="97"/>
      <c r="F66" s="97"/>
      <c r="H66" s="28" t="s">
        <v>92</v>
      </c>
      <c r="I66" s="28"/>
    </row>
    <row r="67" spans="2:9" ht="8.25" customHeight="1">
      <c r="B67" s="99" t="s">
        <v>25</v>
      </c>
      <c r="C67" s="99"/>
      <c r="E67" s="98" t="s">
        <v>26</v>
      </c>
      <c r="F67" s="98"/>
      <c r="H67" s="2" t="s">
        <v>27</v>
      </c>
      <c r="I67" s="2" t="s">
        <v>30</v>
      </c>
    </row>
    <row r="68" ht="9.75">
      <c r="H68" s="2" t="s">
        <v>28</v>
      </c>
    </row>
    <row r="70" ht="9.75">
      <c r="H70" s="5"/>
    </row>
    <row r="71" ht="9.75">
      <c r="H71" s="6"/>
    </row>
    <row r="72" ht="9.75">
      <c r="H72" s="6"/>
    </row>
    <row r="73" ht="9.75">
      <c r="H73" s="6"/>
    </row>
    <row r="75" ht="9.75">
      <c r="H75" s="5"/>
    </row>
    <row r="77" ht="9.75">
      <c r="H77" s="5"/>
    </row>
  </sheetData>
  <sheetProtection/>
  <mergeCells count="38">
    <mergeCell ref="B67:C67"/>
    <mergeCell ref="E67:F67"/>
    <mergeCell ref="E64:F64"/>
    <mergeCell ref="B60:C60"/>
    <mergeCell ref="B61:C61"/>
    <mergeCell ref="B66:C66"/>
    <mergeCell ref="E66:F66"/>
    <mergeCell ref="A37:A38"/>
    <mergeCell ref="A43:A44"/>
    <mergeCell ref="A48:A51"/>
    <mergeCell ref="E60:F60"/>
    <mergeCell ref="E61:F61"/>
    <mergeCell ref="E63:F63"/>
    <mergeCell ref="B19:F19"/>
    <mergeCell ref="B20:F20"/>
    <mergeCell ref="A21:A22"/>
    <mergeCell ref="B21:G21"/>
    <mergeCell ref="H21:H22"/>
    <mergeCell ref="A34:A35"/>
    <mergeCell ref="I13:I14"/>
    <mergeCell ref="B14:H14"/>
    <mergeCell ref="G15:H15"/>
    <mergeCell ref="I15:I16"/>
    <mergeCell ref="B16:F16"/>
    <mergeCell ref="A17:A18"/>
    <mergeCell ref="B17:G18"/>
    <mergeCell ref="A8:G8"/>
    <mergeCell ref="A9:G9"/>
    <mergeCell ref="G10:H10"/>
    <mergeCell ref="A11:C11"/>
    <mergeCell ref="F11:G11"/>
    <mergeCell ref="G13:H13"/>
    <mergeCell ref="E1:I1"/>
    <mergeCell ref="E3:I3"/>
    <mergeCell ref="E4:G4"/>
    <mergeCell ref="H4:I4"/>
    <mergeCell ref="E6:I6"/>
    <mergeCell ref="A7:I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2024-01-23T04:41:24Z</cp:lastPrinted>
  <dcterms:created xsi:type="dcterms:W3CDTF">1996-10-08T23:32:33Z</dcterms:created>
  <dcterms:modified xsi:type="dcterms:W3CDTF">2024-01-23T05:30:19Z</dcterms:modified>
  <cp:category/>
  <cp:version/>
  <cp:contentType/>
  <cp:contentStatus/>
</cp:coreProperties>
</file>